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55" windowHeight="9465"/>
  </bookViews>
  <sheets>
    <sheet name="2018" sheetId="1" r:id="rId1"/>
  </sheets>
  <definedNames>
    <definedName name="_xlnm.Print_Area" localSheetId="0">'2018'!$A$1:$AE$21</definedName>
  </definedNames>
  <calcPr calcId="125725"/>
</workbook>
</file>

<file path=xl/calcChain.xml><?xml version="1.0" encoding="utf-8"?>
<calcChain xmlns="http://schemas.openxmlformats.org/spreadsheetml/2006/main">
  <c r="F17" i="1"/>
  <c r="F16"/>
  <c r="F15"/>
  <c r="O20"/>
  <c r="P20" s="1"/>
  <c r="E17"/>
  <c r="E16"/>
  <c r="E15"/>
  <c r="E20"/>
  <c r="X20"/>
  <c r="Y20" s="1"/>
  <c r="W20"/>
  <c r="U20"/>
  <c r="V20" s="1"/>
  <c r="T20"/>
  <c r="R20"/>
  <c r="S20" s="1"/>
  <c r="Q20"/>
  <c r="N20"/>
  <c r="Y16"/>
  <c r="V16"/>
  <c r="S15"/>
  <c r="P15"/>
  <c r="AE17"/>
  <c r="M17"/>
  <c r="J17"/>
  <c r="I20"/>
  <c r="L20"/>
  <c r="AA20"/>
  <c r="AD20"/>
  <c r="F19"/>
  <c r="F18"/>
  <c r="E19"/>
  <c r="E18"/>
  <c r="AE15"/>
  <c r="AB15"/>
  <c r="AC20"/>
  <c r="Z20"/>
  <c r="K20"/>
  <c r="H20"/>
  <c r="F20" l="1"/>
  <c r="AE20"/>
  <c r="G15"/>
  <c r="M20"/>
  <c r="G17"/>
  <c r="G16"/>
  <c r="J20"/>
  <c r="AB20"/>
  <c r="G20" l="1"/>
</calcChain>
</file>

<file path=xl/sharedStrings.xml><?xml version="1.0" encoding="utf-8"?>
<sst xmlns="http://schemas.openxmlformats.org/spreadsheetml/2006/main" count="47" uniqueCount="23">
  <si>
    <t>в том числе</t>
  </si>
  <si>
    <t>Всего:</t>
  </si>
  <si>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</si>
  <si>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</si>
  <si>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</si>
  <si>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реализацию отдельных мероприятий муниципальных программ</t>
  </si>
  <si>
    <t>уточненный план</t>
  </si>
  <si>
    <t>исполнено</t>
  </si>
  <si>
    <t>% исполнения</t>
  </si>
  <si>
    <t xml:space="preserve">от ""  мая 2020 г. № </t>
  </si>
  <si>
    <t>Администрация Талдомского городского округа</t>
  </si>
  <si>
    <t>Управления образования администрации Талдомского городского округа</t>
  </si>
  <si>
    <t>Комитет по культуре, физической культуре, спорту, туризму и работе с молодежью  администрации Талдомского городского округа</t>
  </si>
  <si>
    <t xml:space="preserve">Закон Московской области "О дополнительных мероприятиях по развитию жилищно-коммунального хозяйства и социально-культурной сферы на 2019 год и на плановый период 2020 и 2021 годов" (от 20.12.2018 № 225/2018-ОЗ) </t>
  </si>
  <si>
    <t>создание центров образования цифрового и гуманитарного профилей</t>
  </si>
  <si>
    <t>в форме дотаций, предоставляемые из бюджета Московской области бюджетам муниципальных образований Московской области</t>
  </si>
  <si>
    <t>погашение кредиторской задолженности за выполненные работы по ликвидации несанкционированных свалов и навалов мусора в 2018 году</t>
  </si>
  <si>
    <t>подготовка к празднованию юбилеев муниципальных образований Московской области</t>
  </si>
  <si>
    <t>на государственную поддержку лучшегох учреждения культуры в сельской местности</t>
  </si>
  <si>
    <t xml:space="preserve">на государственную поддержку лучших работников сельских учреждений культуры </t>
  </si>
  <si>
    <t xml:space="preserve">                                     Исполнение бюджета Талдомского городского округа  за 2019 год по расходам за счет   средств  иных межбюджетных трансфертов   </t>
  </si>
  <si>
    <t>Приложение  7</t>
  </si>
  <si>
    <t>к решению Совета депутатов Талдомского городского округа "Об исполнении бюджета Талдомского городского округа за 2019 год"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</si>
</sst>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"/>
    <numFmt numFmtId="166" formatCode="0.000"/>
  </numFmts>
  <fonts count="14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sz val="1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165" fontId="9" fillId="0" borderId="3" xfId="0" applyNumberFormat="1" applyFont="1" applyBorder="1" applyAlignment="1">
      <alignment horizontal="center" wrapText="1"/>
    </xf>
    <xf numFmtId="0" fontId="10" fillId="0" borderId="0" xfId="0" applyFont="1"/>
    <xf numFmtId="164" fontId="9" fillId="0" borderId="3" xfId="0" applyNumberFormat="1" applyFont="1" applyBorder="1" applyAlignment="1">
      <alignment horizontal="center" wrapText="1"/>
    </xf>
    <xf numFmtId="49" fontId="10" fillId="0" borderId="0" xfId="0" applyNumberFormat="1" applyFont="1"/>
    <xf numFmtId="49" fontId="8" fillId="0" borderId="3" xfId="0" applyNumberFormat="1" applyFont="1" applyBorder="1" applyAlignment="1">
      <alignment horizontal="center" wrapText="1"/>
    </xf>
    <xf numFmtId="49" fontId="10" fillId="0" borderId="0" xfId="0" applyNumberFormat="1" applyFont="1" applyBorder="1"/>
    <xf numFmtId="0" fontId="4" fillId="0" borderId="3" xfId="0" applyFont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center" wrapText="1"/>
    </xf>
    <xf numFmtId="166" fontId="8" fillId="0" borderId="3" xfId="0" applyNumberFormat="1" applyFont="1" applyBorder="1" applyAlignment="1">
      <alignment horizontal="center" wrapText="1"/>
    </xf>
    <xf numFmtId="2" fontId="9" fillId="0" borderId="3" xfId="0" applyNumberFormat="1" applyFont="1" applyBorder="1"/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166" fontId="10" fillId="0" borderId="3" xfId="0" applyNumberFormat="1" applyFont="1" applyBorder="1" applyAlignment="1">
      <alignment horizontal="center" wrapText="1"/>
    </xf>
    <xf numFmtId="166" fontId="10" fillId="0" borderId="3" xfId="0" applyNumberFormat="1" applyFont="1" applyBorder="1" applyAlignment="1">
      <alignment wrapText="1"/>
    </xf>
    <xf numFmtId="164" fontId="10" fillId="0" borderId="3" xfId="0" applyNumberFormat="1" applyFont="1" applyBorder="1" applyAlignment="1">
      <alignment horizontal="center" wrapText="1"/>
    </xf>
    <xf numFmtId="2" fontId="8" fillId="0" borderId="3" xfId="0" applyNumberFormat="1" applyFont="1" applyBorder="1"/>
    <xf numFmtId="165" fontId="8" fillId="0" borderId="3" xfId="0" applyNumberFormat="1" applyFont="1" applyBorder="1" applyAlignment="1">
      <alignment horizontal="center" wrapText="1"/>
    </xf>
    <xf numFmtId="0" fontId="0" fillId="0" borderId="6" xfId="0" applyBorder="1" applyAlignment="1">
      <alignment wrapText="1"/>
    </xf>
    <xf numFmtId="164" fontId="11" fillId="0" borderId="3" xfId="0" applyNumberFormat="1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wrapText="1"/>
    </xf>
    <xf numFmtId="164" fontId="10" fillId="0" borderId="3" xfId="0" applyNumberFormat="1" applyFont="1" applyBorder="1" applyAlignment="1">
      <alignment wrapText="1"/>
    </xf>
    <xf numFmtId="165" fontId="10" fillId="0" borderId="3" xfId="0" applyNumberFormat="1" applyFont="1" applyBorder="1" applyAlignment="1">
      <alignment wrapText="1"/>
    </xf>
    <xf numFmtId="0" fontId="7" fillId="0" borderId="3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wrapText="1"/>
    </xf>
    <xf numFmtId="0" fontId="13" fillId="0" borderId="0" xfId="0" applyFont="1"/>
    <xf numFmtId="0" fontId="7" fillId="0" borderId="5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9" fillId="0" borderId="3" xfId="0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4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2" fontId="8" fillId="0" borderId="3" xfId="0" applyNumberFormat="1" applyFont="1" applyBorder="1" applyAlignment="1">
      <alignment horizontal="center" wrapText="1"/>
    </xf>
    <xf numFmtId="0" fontId="8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1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F21"/>
  <sheetViews>
    <sheetView tabSelected="1" view="pageBreakPreview" topLeftCell="L1" zoomScale="70" zoomScaleNormal="100" zoomScaleSheetLayoutView="70" workbookViewId="0">
      <selection activeCell="AC15" sqref="AC15"/>
    </sheetView>
  </sheetViews>
  <sheetFormatPr defaultRowHeight="12"/>
  <cols>
    <col min="1" max="1" width="2.28515625" customWidth="1"/>
    <col min="4" max="4" width="36" customWidth="1"/>
    <col min="5" max="5" width="22.42578125" customWidth="1"/>
    <col min="6" max="6" width="19" customWidth="1"/>
    <col min="7" max="7" width="17.28515625" customWidth="1"/>
    <col min="8" max="8" width="20.140625" customWidth="1"/>
    <col min="9" max="9" width="22.85546875" customWidth="1"/>
    <col min="10" max="10" width="17.42578125" customWidth="1"/>
    <col min="11" max="11" width="21.7109375" customWidth="1"/>
    <col min="12" max="12" width="17.42578125" customWidth="1"/>
    <col min="13" max="14" width="15.5703125" customWidth="1"/>
    <col min="15" max="15" width="18.140625" customWidth="1"/>
    <col min="16" max="16" width="15.5703125" customWidth="1"/>
    <col min="17" max="17" width="19.7109375" customWidth="1"/>
    <col min="18" max="18" width="21.140625" customWidth="1"/>
    <col min="19" max="25" width="15.5703125" customWidth="1"/>
    <col min="26" max="26" width="23.85546875" customWidth="1"/>
    <col min="27" max="27" width="20.7109375" customWidth="1"/>
    <col min="28" max="28" width="17.85546875" customWidth="1"/>
    <col min="29" max="29" width="25.28515625" customWidth="1"/>
    <col min="30" max="30" width="20.7109375" customWidth="1"/>
    <col min="31" max="31" width="23" customWidth="1"/>
  </cols>
  <sheetData>
    <row r="1" spans="2:31" ht="15">
      <c r="J1" s="49" t="s">
        <v>21</v>
      </c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</row>
    <row r="2" spans="2:31" ht="25.9" customHeight="1">
      <c r="J2" s="50" t="s">
        <v>22</v>
      </c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</row>
    <row r="3" spans="2:31" ht="21.6" customHeight="1">
      <c r="J3" s="50" t="s">
        <v>9</v>
      </c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</row>
    <row r="4" spans="2:31" ht="18.600000000000001" customHeight="1">
      <c r="AE4" s="8"/>
    </row>
    <row r="5" spans="2:31" ht="18.600000000000001" customHeight="1">
      <c r="AE5" s="8"/>
    </row>
    <row r="6" spans="2:31" ht="48.75" customHeight="1">
      <c r="C6" s="57" t="s">
        <v>20</v>
      </c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</row>
    <row r="7" spans="2:31" ht="17.25" customHeight="1"/>
    <row r="8" spans="2:31" ht="17.25" customHeight="1">
      <c r="AE8" s="7" t="s">
        <v>3</v>
      </c>
    </row>
    <row r="9" spans="2:31" ht="15.6" customHeight="1">
      <c r="B9" s="64" t="s">
        <v>4</v>
      </c>
      <c r="C9" s="65"/>
      <c r="D9" s="65"/>
      <c r="E9" s="64" t="s">
        <v>2</v>
      </c>
      <c r="F9" s="47"/>
      <c r="G9" s="47"/>
      <c r="H9" s="51" t="s">
        <v>0</v>
      </c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3"/>
    </row>
    <row r="10" spans="2:31" s="38" customFormat="1" ht="121.15" customHeight="1">
      <c r="B10" s="65"/>
      <c r="C10" s="65"/>
      <c r="D10" s="65"/>
      <c r="E10" s="47"/>
      <c r="F10" s="47"/>
      <c r="G10" s="47"/>
      <c r="H10" s="66" t="s">
        <v>13</v>
      </c>
      <c r="I10" s="55"/>
      <c r="J10" s="55"/>
      <c r="K10" s="58" t="s">
        <v>14</v>
      </c>
      <c r="L10" s="61"/>
      <c r="M10" s="61"/>
      <c r="N10" s="42" t="s">
        <v>16</v>
      </c>
      <c r="O10" s="43"/>
      <c r="P10" s="44"/>
      <c r="Q10" s="42" t="s">
        <v>17</v>
      </c>
      <c r="R10" s="43"/>
      <c r="S10" s="44"/>
      <c r="T10" s="42" t="s">
        <v>18</v>
      </c>
      <c r="U10" s="43"/>
      <c r="V10" s="44"/>
      <c r="W10" s="42" t="s">
        <v>19</v>
      </c>
      <c r="X10" s="43"/>
      <c r="Y10" s="44"/>
      <c r="Z10" s="54" t="s">
        <v>5</v>
      </c>
      <c r="AA10" s="55"/>
      <c r="AB10" s="55"/>
      <c r="AC10" s="58" t="s">
        <v>15</v>
      </c>
      <c r="AD10" s="59"/>
      <c r="AE10" s="60"/>
    </row>
    <row r="11" spans="2:31" ht="36" customHeight="1">
      <c r="B11" s="47"/>
      <c r="C11" s="47"/>
      <c r="D11" s="47"/>
      <c r="E11" s="63" t="s">
        <v>6</v>
      </c>
      <c r="F11" s="15" t="s">
        <v>7</v>
      </c>
      <c r="G11" s="15" t="s">
        <v>8</v>
      </c>
      <c r="H11" s="15" t="s">
        <v>6</v>
      </c>
      <c r="I11" s="15" t="s">
        <v>7</v>
      </c>
      <c r="J11" s="15" t="s">
        <v>8</v>
      </c>
      <c r="K11" s="15" t="s">
        <v>6</v>
      </c>
      <c r="L11" s="15" t="s">
        <v>7</v>
      </c>
      <c r="M11" s="19" t="s">
        <v>8</v>
      </c>
      <c r="N11" s="35" t="s">
        <v>6</v>
      </c>
      <c r="O11" s="35" t="s">
        <v>7</v>
      </c>
      <c r="P11" s="35" t="s">
        <v>8</v>
      </c>
      <c r="Q11" s="37" t="s">
        <v>6</v>
      </c>
      <c r="R11" s="35" t="s">
        <v>7</v>
      </c>
      <c r="S11" s="36" t="s">
        <v>8</v>
      </c>
      <c r="T11" s="35" t="s">
        <v>6</v>
      </c>
      <c r="U11" s="35" t="s">
        <v>7</v>
      </c>
      <c r="V11" s="36" t="s">
        <v>8</v>
      </c>
      <c r="W11" s="35" t="s">
        <v>6</v>
      </c>
      <c r="X11" s="35" t="s">
        <v>7</v>
      </c>
      <c r="Y11" s="36" t="s">
        <v>8</v>
      </c>
      <c r="Z11" s="15" t="s">
        <v>6</v>
      </c>
      <c r="AA11" s="15" t="s">
        <v>7</v>
      </c>
      <c r="AB11" s="15" t="s">
        <v>8</v>
      </c>
      <c r="AC11" s="15" t="s">
        <v>6</v>
      </c>
      <c r="AD11" s="15" t="s">
        <v>7</v>
      </c>
      <c r="AE11" s="15" t="s">
        <v>8</v>
      </c>
    </row>
    <row r="12" spans="2:31" ht="16.5" customHeight="1">
      <c r="B12" s="62">
        <v>1</v>
      </c>
      <c r="C12" s="62"/>
      <c r="D12" s="62"/>
      <c r="E12" s="6"/>
      <c r="F12" s="6">
        <v>2</v>
      </c>
      <c r="G12" s="6"/>
      <c r="H12" s="67">
        <v>3</v>
      </c>
      <c r="I12" s="67"/>
      <c r="J12" s="68"/>
      <c r="K12" s="70">
        <v>4</v>
      </c>
      <c r="L12" s="67"/>
      <c r="M12" s="68"/>
      <c r="N12" s="69">
        <v>5</v>
      </c>
      <c r="O12" s="69"/>
      <c r="P12" s="69"/>
      <c r="Q12" s="69">
        <v>6</v>
      </c>
      <c r="R12" s="69"/>
      <c r="S12" s="69"/>
      <c r="T12" s="69">
        <v>7</v>
      </c>
      <c r="U12" s="69"/>
      <c r="V12" s="69"/>
      <c r="W12" s="70">
        <v>8</v>
      </c>
      <c r="X12" s="67"/>
      <c r="Y12" s="68"/>
      <c r="Z12" s="70">
        <v>9</v>
      </c>
      <c r="AA12" s="67"/>
      <c r="AB12" s="68"/>
      <c r="AC12" s="70">
        <v>10</v>
      </c>
      <c r="AD12" s="67"/>
      <c r="AE12" s="68"/>
    </row>
    <row r="13" spans="2:31" ht="87.75" hidden="1" customHeight="1">
      <c r="B13" s="1"/>
      <c r="C13" s="3"/>
      <c r="D13" s="3"/>
      <c r="E13" s="2"/>
      <c r="F13" s="2"/>
      <c r="G13" s="2"/>
      <c r="H13" s="5"/>
      <c r="I13" s="5"/>
      <c r="J13" s="5"/>
      <c r="K13" s="5"/>
      <c r="L13" s="5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5"/>
      <c r="AA13" s="5"/>
      <c r="AB13" s="5"/>
      <c r="AC13" s="5"/>
      <c r="AD13" s="5"/>
      <c r="AE13" s="4"/>
    </row>
    <row r="14" spans="2:31" ht="87.75" hidden="1" customHeight="1">
      <c r="B14" s="26"/>
      <c r="C14" s="2"/>
      <c r="D14" s="2"/>
      <c r="E14" s="2"/>
      <c r="F14" s="2"/>
      <c r="G14" s="2"/>
      <c r="H14" s="28"/>
      <c r="I14" s="28"/>
      <c r="J14" s="28"/>
      <c r="K14" s="28"/>
      <c r="L14" s="28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8"/>
      <c r="AA14" s="28"/>
      <c r="AB14" s="28"/>
      <c r="AC14" s="28"/>
      <c r="AD14" s="28"/>
      <c r="AE14" s="30"/>
    </row>
    <row r="15" spans="2:31" s="10" customFormat="1" ht="83.45" customHeight="1">
      <c r="B15" s="45" t="s">
        <v>10</v>
      </c>
      <c r="C15" s="45"/>
      <c r="D15" s="45"/>
      <c r="E15" s="17">
        <f>SUM(H15+K15+Z15+AC15+N15+Q15+T15+W15)</f>
        <v>176523.82</v>
      </c>
      <c r="F15" s="17">
        <f>I15+L15+AA15+AD15+O15+R15+U15+X15</f>
        <v>163706.01200000002</v>
      </c>
      <c r="G15" s="24">
        <f>F15/E15%</f>
        <v>92.738765793760876</v>
      </c>
      <c r="H15" s="31"/>
      <c r="I15" s="31"/>
      <c r="J15" s="32"/>
      <c r="K15" s="32"/>
      <c r="L15" s="32"/>
      <c r="M15" s="32"/>
      <c r="N15" s="22">
        <v>551.82000000000005</v>
      </c>
      <c r="O15" s="22">
        <v>551.81600000000003</v>
      </c>
      <c r="P15" s="18">
        <f>O15/N15%</f>
        <v>99.999275125946866</v>
      </c>
      <c r="Q15" s="32">
        <v>64100</v>
      </c>
      <c r="R15" s="22">
        <v>64099.998</v>
      </c>
      <c r="S15" s="18">
        <f>R15/Q15%</f>
        <v>99.999996879875198</v>
      </c>
      <c r="T15" s="32"/>
      <c r="U15" s="22"/>
      <c r="V15" s="18"/>
      <c r="W15" s="32"/>
      <c r="X15" s="22"/>
      <c r="Y15" s="18"/>
      <c r="Z15" s="21">
        <v>11000</v>
      </c>
      <c r="AA15" s="22">
        <v>11000</v>
      </c>
      <c r="AB15" s="18">
        <f>AA15/Z15%</f>
        <v>100</v>
      </c>
      <c r="AC15" s="16">
        <v>100872</v>
      </c>
      <c r="AD15" s="21">
        <v>88054.198000000004</v>
      </c>
      <c r="AE15" s="18">
        <f>AD15/AC15%</f>
        <v>87.293003013720366</v>
      </c>
    </row>
    <row r="16" spans="2:31" s="10" customFormat="1" ht="138.6" customHeight="1">
      <c r="B16" s="45" t="s">
        <v>12</v>
      </c>
      <c r="C16" s="47"/>
      <c r="D16" s="47"/>
      <c r="E16" s="17">
        <f>SUM(H16+K16+Z16+AC16+N16+Q16+T16+W16)</f>
        <v>150</v>
      </c>
      <c r="F16" s="17">
        <f>I16+L16+AA16+AD16+O16+R16+U16+X16</f>
        <v>150</v>
      </c>
      <c r="G16" s="24">
        <f>F16/E16%</f>
        <v>100</v>
      </c>
      <c r="H16" s="33"/>
      <c r="I16" s="33"/>
      <c r="J16" s="32"/>
      <c r="K16" s="21"/>
      <c r="L16" s="22"/>
      <c r="M16" s="18"/>
      <c r="N16" s="18"/>
      <c r="O16" s="18"/>
      <c r="P16" s="18"/>
      <c r="Q16" s="18"/>
      <c r="R16" s="18"/>
      <c r="S16" s="18"/>
      <c r="T16" s="32">
        <v>100</v>
      </c>
      <c r="U16" s="22">
        <v>100</v>
      </c>
      <c r="V16" s="18">
        <f>U16/T16%</f>
        <v>100</v>
      </c>
      <c r="W16" s="32">
        <v>50</v>
      </c>
      <c r="X16" s="22">
        <v>50</v>
      </c>
      <c r="Y16" s="18">
        <f>X16/W16%</f>
        <v>100</v>
      </c>
      <c r="Z16" s="23"/>
      <c r="AA16" s="23"/>
      <c r="AB16" s="23"/>
      <c r="AC16" s="9"/>
      <c r="AD16" s="23"/>
      <c r="AE16" s="18"/>
    </row>
    <row r="17" spans="2:32" s="10" customFormat="1" ht="82.9" customHeight="1">
      <c r="B17" s="45" t="s">
        <v>11</v>
      </c>
      <c r="C17" s="46"/>
      <c r="D17" s="46"/>
      <c r="E17" s="17">
        <f>SUM(H17+K17+Z17+AC17+N17+Q17+T17+W17)</f>
        <v>26381</v>
      </c>
      <c r="F17" s="17">
        <f>I17+L17+AA17+AD17+O17+R17+U17+X17</f>
        <v>26259.913</v>
      </c>
      <c r="G17" s="24">
        <f>F17/E17%</f>
        <v>99.541006785186312</v>
      </c>
      <c r="H17" s="27">
        <v>11450</v>
      </c>
      <c r="I17" s="22">
        <v>11329.718000000001</v>
      </c>
      <c r="J17" s="18">
        <f>I17/H17%</f>
        <v>98.949502183406125</v>
      </c>
      <c r="K17" s="21">
        <v>745</v>
      </c>
      <c r="L17" s="22">
        <v>744.19500000000005</v>
      </c>
      <c r="M17" s="18">
        <f>L17/K17%</f>
        <v>99.89194630872484</v>
      </c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1"/>
      <c r="AA17" s="11"/>
      <c r="AB17" s="11"/>
      <c r="AC17" s="21">
        <v>14186</v>
      </c>
      <c r="AD17" s="22">
        <v>14186</v>
      </c>
      <c r="AE17" s="18">
        <f>AD17/AC17%</f>
        <v>99.999999999999986</v>
      </c>
    </row>
    <row r="18" spans="2:32" s="10" customFormat="1" ht="0.75" hidden="1" customHeight="1">
      <c r="B18" s="48"/>
      <c r="C18" s="48"/>
      <c r="D18" s="48"/>
      <c r="E18" s="25">
        <f t="shared" ref="E18:E19" si="0">SUM(H18+K18+Z18+AC18)</f>
        <v>0</v>
      </c>
      <c r="F18" s="17">
        <f t="shared" ref="F18:F19" si="1">I18+L18+AA18+AD18</f>
        <v>0</v>
      </c>
      <c r="G18" s="24"/>
      <c r="H18" s="32"/>
      <c r="I18" s="32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56"/>
      <c r="AF18" s="12"/>
    </row>
    <row r="19" spans="2:32" s="10" customFormat="1" ht="12" hidden="1" customHeight="1">
      <c r="B19" s="48"/>
      <c r="C19" s="48"/>
      <c r="D19" s="48"/>
      <c r="E19" s="25">
        <f t="shared" si="0"/>
        <v>0</v>
      </c>
      <c r="F19" s="17">
        <f t="shared" si="1"/>
        <v>0</v>
      </c>
      <c r="G19" s="24"/>
      <c r="H19" s="32"/>
      <c r="I19" s="32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56"/>
      <c r="AF19" s="12"/>
    </row>
    <row r="20" spans="2:32" s="10" customFormat="1" ht="69.599999999999994" customHeight="1">
      <c r="B20" s="45" t="s">
        <v>1</v>
      </c>
      <c r="C20" s="45"/>
      <c r="D20" s="45"/>
      <c r="E20" s="17">
        <f>SUM(H20+K20+Z20+AC20+N20+Q20+T20+W20)</f>
        <v>203054.82</v>
      </c>
      <c r="F20" s="17">
        <f>I20+L20+AA20+AD20+O20+R20+U20+X20</f>
        <v>190115.92500000002</v>
      </c>
      <c r="G20" s="24">
        <f>F20/E20%</f>
        <v>93.627880884580819</v>
      </c>
      <c r="H20" s="17">
        <f>SUM(H15:H17)</f>
        <v>11450</v>
      </c>
      <c r="I20" s="17">
        <f>SUM(I15:I17)</f>
        <v>11329.718000000001</v>
      </c>
      <c r="J20" s="24">
        <f>I20/H20%</f>
        <v>98.949502183406125</v>
      </c>
      <c r="K20" s="17">
        <f>SUM(K15:K17)</f>
        <v>745</v>
      </c>
      <c r="L20" s="17">
        <f>SUM(L15:L17)</f>
        <v>744.19500000000005</v>
      </c>
      <c r="M20" s="24">
        <f>L20/K20%</f>
        <v>99.89194630872484</v>
      </c>
      <c r="N20" s="17">
        <f>SUM(N15:N17)</f>
        <v>551.82000000000005</v>
      </c>
      <c r="O20" s="17">
        <f>SUM(O15:O17)</f>
        <v>551.81600000000003</v>
      </c>
      <c r="P20" s="24">
        <f>O20/N20%</f>
        <v>99.999275125946866</v>
      </c>
      <c r="Q20" s="17">
        <f>SUM(Q15:Q17)</f>
        <v>64100</v>
      </c>
      <c r="R20" s="17">
        <f>SUM(R15:R17)</f>
        <v>64099.998</v>
      </c>
      <c r="S20" s="24">
        <f>R20/Q20%</f>
        <v>99.999996879875198</v>
      </c>
      <c r="T20" s="17">
        <f>SUM(T15:T17)</f>
        <v>100</v>
      </c>
      <c r="U20" s="17">
        <f>SUM(U15:U17)</f>
        <v>100</v>
      </c>
      <c r="V20" s="24">
        <f>U20/T20%</f>
        <v>100</v>
      </c>
      <c r="W20" s="17">
        <f>SUM(W15:W17)</f>
        <v>50</v>
      </c>
      <c r="X20" s="17">
        <f>SUM(X15:X17)</f>
        <v>50</v>
      </c>
      <c r="Y20" s="24">
        <f>X20/W20%</f>
        <v>100</v>
      </c>
      <c r="Z20" s="17">
        <f>SUM(Z15:Z17)</f>
        <v>11000</v>
      </c>
      <c r="AA20" s="17">
        <f>SUM(AA15:AA17)</f>
        <v>11000</v>
      </c>
      <c r="AB20" s="24">
        <f>AA20/Z20%</f>
        <v>100</v>
      </c>
      <c r="AC20" s="17">
        <f>SUM(AC15:AC17)</f>
        <v>115058</v>
      </c>
      <c r="AD20" s="17">
        <f>SUM(AD15:AD17)</f>
        <v>102240.198</v>
      </c>
      <c r="AE20" s="24">
        <f>AD20/AC20%</f>
        <v>88.859703801560954</v>
      </c>
      <c r="AF20" s="14"/>
    </row>
    <row r="21" spans="2:32" ht="24" customHeight="1">
      <c r="B21" s="39"/>
      <c r="C21" s="40"/>
      <c r="D21" s="41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</sheetData>
  <mergeCells count="31">
    <mergeCell ref="AE18:AE19"/>
    <mergeCell ref="C6:AE6"/>
    <mergeCell ref="AC10:AE10"/>
    <mergeCell ref="H10:J10"/>
    <mergeCell ref="K10:M10"/>
    <mergeCell ref="B12:D12"/>
    <mergeCell ref="B15:D15"/>
    <mergeCell ref="H12:J12"/>
    <mergeCell ref="K12:M12"/>
    <mergeCell ref="N12:P12"/>
    <mergeCell ref="Q12:S12"/>
    <mergeCell ref="T12:V12"/>
    <mergeCell ref="W12:Y12"/>
    <mergeCell ref="Z12:AB12"/>
    <mergeCell ref="AC12:AE12"/>
    <mergeCell ref="J1:AE1"/>
    <mergeCell ref="J2:AE2"/>
    <mergeCell ref="J3:AE3"/>
    <mergeCell ref="B9:D11"/>
    <mergeCell ref="E9:G10"/>
    <mergeCell ref="H9:AE9"/>
    <mergeCell ref="Z10:AB10"/>
    <mergeCell ref="B21:D21"/>
    <mergeCell ref="W10:Y10"/>
    <mergeCell ref="B17:D17"/>
    <mergeCell ref="B16:D16"/>
    <mergeCell ref="N10:P10"/>
    <mergeCell ref="Q10:S10"/>
    <mergeCell ref="T10:V10"/>
    <mergeCell ref="B20:D20"/>
    <mergeCell ref="B18:D19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50" fitToHeight="5" orientation="landscape" r:id="rId1"/>
  <headerFooter alignWithMargins="0"/>
  <colBreaks count="1" manualBreakCount="1">
    <brk id="16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2020-04-29T08:03:14Z</cp:lastPrinted>
  <dcterms:created xsi:type="dcterms:W3CDTF">2011-04-25T04:44:01Z</dcterms:created>
  <dcterms:modified xsi:type="dcterms:W3CDTF">2020-04-29T08:05:36Z</dcterms:modified>
</cp:coreProperties>
</file>